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3035" activeTab="0"/>
  </bookViews>
  <sheets>
    <sheet name="Вып.плана._9" sheetId="1" r:id="rId1"/>
  </sheets>
  <definedNames>
    <definedName name="_xlnm.Print_Titles" localSheetId="0">'Вып.плана._9'!$11:$13</definedName>
    <definedName name="_xlnm.Print_Area" localSheetId="0">'Вып.плана._9'!$A$2:$F$62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1</author>
  </authors>
  <commentList>
    <comment ref="C18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<sst xmlns="http://schemas.openxmlformats.org/spreadsheetml/2006/main" count="150" uniqueCount="147">
  <si>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</si>
  <si>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</si>
  <si>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</si>
  <si>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</si>
  <si>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</si>
  <si>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</si>
  <si>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</si>
  <si>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</si>
  <si>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</si>
  <si>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</si>
  <si>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</si>
  <si>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</si>
  <si>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</si>
  <si>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</si>
  <si>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000 2 02 00000 00 0000 000</t>
  </si>
  <si>
    <t>к решению Совета депутатов</t>
  </si>
  <si>
    <t>000 1 01 02010 01 0000 110</t>
  </si>
  <si>
    <t>000 1 11 09045 10 0000 120</t>
  </si>
  <si>
    <t>1.4.2. 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</si>
  <si>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000 1 01 02030 01 0000 110</t>
  </si>
  <si>
    <t>(рублей)</t>
  </si>
  <si>
    <t>000 1 03 00000 00 0000 000</t>
  </si>
  <si>
    <t>000 1 03 02000 01 0000 110</t>
  </si>
  <si>
    <t>000 1 11 09000 00 0000 120</t>
  </si>
  <si>
    <t>000 1 06 01030 10 0000 110</t>
  </si>
  <si>
    <t>000 1 06 06033 10 0000 110</t>
  </si>
  <si>
    <t>000 1 06 06043 10 0000 110</t>
  </si>
  <si>
    <t xml:space="preserve">                                                                                сельского поселения Сорум</t>
  </si>
  <si>
    <t>000 1 11 05000 00 0000 120</t>
  </si>
  <si>
    <t>000 1 11 05075 10 0000 120</t>
  </si>
  <si>
    <t>№ п/п</t>
  </si>
  <si>
    <t>НАЛОГОВЫЕ И НЕНАЛОГОВЫЕ ДОХОДЫ</t>
  </si>
  <si>
    <t>1.</t>
  </si>
  <si>
    <t>НАЛОГИ НА ПРИБЫЛЬ, ДОХОДЫ</t>
  </si>
  <si>
    <t>1.1.</t>
  </si>
  <si>
    <t>Налог на доходы физических лиц</t>
  </si>
  <si>
    <t>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</si>
  <si>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</si>
  <si>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1.1.1.1. </t>
  </si>
  <si>
    <t>1.1.1.2.</t>
  </si>
  <si>
    <t>НАЛОГИ НА ТОВАРЫ (РАБОТЫ, УСЛУГИ), РЕАЛИЗУЕМЫЕ НА ТЕРРИТОРИИ РОССИЙСКОЙ ФЕДЕРАЦИИ</t>
  </si>
  <si>
    <t xml:space="preserve">1.2. </t>
  </si>
  <si>
    <t>Акцизы по подакцизным товарам (продукции), производимым на территории Российской Федерации</t>
  </si>
  <si>
    <t xml:space="preserve">1.2.1. </t>
  </si>
  <si>
    <t xml:space="preserve">1.2.1.1. </t>
  </si>
  <si>
    <t xml:space="preserve">1.2.1.2. </t>
  </si>
  <si>
    <t>НАЛОГИ НА ИМУЩЕСТВО</t>
  </si>
  <si>
    <t xml:space="preserve">1.3. </t>
  </si>
  <si>
    <t>Налог на имущество физических лиц</t>
  </si>
  <si>
    <t>1.3.1.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</si>
  <si>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</si>
  <si>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1.3.1.1. </t>
  </si>
  <si>
    <t xml:space="preserve">Земельный налог </t>
  </si>
  <si>
    <t xml:space="preserve">1.3.2. 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</si>
  <si>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</si>
  <si>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Земельный налог с физических лиц, обладающих земельным участком, расположенным в границах сельских поселений
</t>
  </si>
  <si>
    <t>ГОСУДАРСТВЕННАЯ ПОШЛИНА</t>
  </si>
  <si>
    <t xml:space="preserve">1.4.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</si>
  <si>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</si>
  <si>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1.4.1.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</si>
  <si>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</si>
  <si>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1.4.1.1. </t>
  </si>
  <si>
    <t>ДОХОДЫ ОТ ИСПОЛЬЗОВАНИЯ ИМУЩЕСТВА, НАХОДЯЩЕГОСЯ В ГОСУДАРСТВЕННОЙ И МУНИЦИПАЛЬНОЙ СОБСТВЕННОСТИ</t>
  </si>
  <si>
    <t xml:space="preserve">1.5. </t>
  </si>
  <si>
    <t xml:space="preserve">1.5.1. </t>
  </si>
  <si>
    <t>1.5.1.1.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</si>
  <si>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</si>
  <si>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</si>
  <si>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</si>
  <si>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</si>
  <si>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</si>
  <si>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2.1.1. </t>
  </si>
  <si>
    <t>Дотации бюджетам бюджетной системы Российской Федерации</t>
  </si>
  <si>
    <t>2.1.1.1.</t>
  </si>
  <si>
    <t xml:space="preserve">Дотации бюджетам сельских поселений на выравнивание бюджетной обеспеченности
</t>
  </si>
  <si>
    <t xml:space="preserve">2.1.2. </t>
  </si>
  <si>
    <t xml:space="preserve">Субвенции бюджетам сельских поселений на государственную регистрацию актов гражданского состояния
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</si>
  <si>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</si>
  <si>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Налог  на  доходы  физических  лиц  с   доходов,   полученных физическими лицами в соответствии  со статьей  228   Налогового   кодекса   Российской Федерации
</t>
  </si>
  <si>
    <t xml:space="preserve">1.2.1.3. </t>
  </si>
  <si>
    <t xml:space="preserve">1.2.1.4. </t>
  </si>
  <si>
    <t xml:space="preserve">Доходы от сдачи в аренду имущества, составляющего казну сельских поселений (за исключением земельных участков)
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</si>
  <si>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</si>
  <si>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1.5.2. </t>
  </si>
  <si>
    <t>1.5.2.1.</t>
  </si>
  <si>
    <t>БЕЗВОЗМЕЗДНЫЕ ПОСТУПЛЕНИЯ ОТ ДРУГИХ БЮДЖЕТОВ БЮДЖЕТНОЙ СИСТЕМЫ РОССИЙСКОЙ ФЕДЕРАЦИИ</t>
  </si>
  <si>
    <t>000 2 02 10000 00 0000 150</t>
  </si>
  <si>
    <t>000 2 02 15001 10 0000 150</t>
  </si>
  <si>
    <t>000 2 02 30000 00 0000 150</t>
  </si>
  <si>
    <t>000 2 02 35930 10 0000 150</t>
  </si>
  <si>
    <t>000 2 02 35118 10 0000 150</t>
  </si>
  <si>
    <t>Всего: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</si>
  <si>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</si>
  <si>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бюджетной системы Российской Федерации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</si>
  <si>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</si>
  <si>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000  1 03 02231 01 0000 110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</si>
  <si>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</si>
  <si>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000 1 03 02241 01 0000 110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</si>
  <si>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</si>
  <si>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000 1 03 02251 01 0000 110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</si>
  <si>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</si>
  <si>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000 1 03 02261 01 0000 110</t>
  </si>
  <si>
    <t>000 2 02 49999 10 0000 150</t>
  </si>
  <si>
    <t>Иные межбюджетные трансферты</t>
  </si>
  <si>
    <t>000 2 02 40000 00 0000 150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</si>
  <si>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</si>
  <si>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</si>
  <si>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1.1.1.2.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</si>
  <si>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</si>
  <si>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Прочие межбюджетные трансферты, передаваемые бюджетам сельских поселений</t>
  </si>
  <si>
    <t>Утверждено</t>
  </si>
  <si>
    <t>Исполнено</t>
  </si>
  <si>
    <t xml:space="preserve"> ПРИЛОЖЕНИЕ 1</t>
  </si>
  <si>
    <t>% испол-нения</t>
  </si>
  <si>
    <t>Транспортный налог</t>
  </si>
  <si>
    <t>000 1 06 04000 00 0000 110</t>
  </si>
  <si>
    <t xml:space="preserve">1.3.3. </t>
  </si>
  <si>
    <t xml:space="preserve">1.3.3.1. </t>
  </si>
  <si>
    <t xml:space="preserve">1.3.3.2. 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</si>
  <si>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</si>
  <si>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</si>
  <si>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</si>
  <si>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</si>
  <si>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1.6.</t>
  </si>
  <si>
    <t>1.6.1.</t>
  </si>
  <si>
    <t xml:space="preserve">1.7. </t>
  </si>
  <si>
    <t>ШТРАФЫ</t>
  </si>
  <si>
    <t>000 1 16 00000 00 0000 000</t>
  </si>
  <si>
    <t xml:space="preserve"> от                  2022 года  № </t>
  </si>
  <si>
    <t>бюджета сельского поселения Сорум за 2021 год по кодам классификации доходов бюджетов</t>
  </si>
  <si>
    <t>000 1 01 02080 01 0000 110</t>
  </si>
  <si>
    <t xml:space="preserve">1.1.1.3. 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</si>
  <si>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</si>
  <si>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 xml:space="preserve">1.1.1.4. </t>
  </si>
  <si>
    <t>000 1 01 02020 01 0000 110</t>
  </si>
  <si>
    <t>ДОХОДЫ ОТ ОКАЗАНИЯ ПЛАТНЫХ УСЛУГ И КОМПЕНСАЦИИ ЗАТРАТ ГОСУДАРСТВА</t>
  </si>
  <si>
    <t xml:space="preserve"> 000  1 13 00000 00 0000 000  </t>
  </si>
  <si>
    <t>Прочие доходы от компенсации затрат бюджетов сельских поселений</t>
  </si>
  <si>
    <t>000 1 13 02995 10 0000 130</t>
  </si>
  <si>
    <t>Субсидии бюджетам бюджетной системы Российской Федерации</t>
  </si>
  <si>
    <t>000 2 02 20000 00 0000 150</t>
  </si>
  <si>
    <t xml:space="preserve">2.1.3. </t>
  </si>
  <si>
    <t xml:space="preserve">2.1.3.1. </t>
  </si>
  <si>
    <t xml:space="preserve">2.1.3.2. </t>
  </si>
  <si>
    <t>2.1.3.3.</t>
  </si>
  <si>
    <t>2.1.4.</t>
  </si>
  <si>
    <t>2.1.4.1.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</si>
</sst>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* _-#,##0&quot;р.&quot;;* \-#,##0&quot;р.&quot;;* _-&quot;-&quot;&quot;р.&quot;;@"/>
    <numFmt numFmtId="175" formatCode="* #,##0;* \-#,##0;* &quot;-&quot;;@"/>
    <numFmt numFmtId="176" formatCode="* _-#,##0.00&quot;р.&quot;;* \-#,##0.00&quot;р.&quot;;* _-&quot;-&quot;??&quot;р.&quot;;@"/>
    <numFmt numFmtId="177" formatCode="* #,##0.00;* \-#,##0.00;* &quot;-&quot;??;@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00\.00\.00"/>
    <numFmt numFmtId="183" formatCode="#,##0.00;[Red]\-#,##0.00;0.00"/>
    <numFmt numFmtId="184" formatCode="0000000"/>
    <numFmt numFmtId="185" formatCode="000000000"/>
    <numFmt numFmtId="186" formatCode="#,##0&quot;р.&quot;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&quot;р.&quot;"/>
    <numFmt numFmtId="192" formatCode="#,##0.0"/>
    <numFmt numFmtId="193" formatCode="#,##0.0_р_."/>
    <numFmt numFmtId="194" formatCode="0.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2" fillId="0" borderId="0" xfId="52" applyNumberFormat="1" applyFont="1" applyFill="1" applyAlignment="1" applyProtection="1">
      <alignment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6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1" fillId="0" borderId="10" xfId="52" applyBorder="1">
      <alignment/>
      <protection/>
    </xf>
    <xf numFmtId="0" fontId="5" fillId="0" borderId="10" xfId="52" applyFont="1" applyBorder="1" applyAlignment="1">
      <alignment horizontal="center" vertical="center"/>
      <protection/>
    </xf>
    <xf numFmtId="0" fontId="5" fillId="0" borderId="10" xfId="52" applyNumberFormat="1" applyFont="1" applyFill="1" applyBorder="1" applyAlignment="1" applyProtection="1">
      <alignment horizontal="justify" vertical="center" wrapText="1"/>
      <protection hidden="1"/>
    </xf>
    <xf numFmtId="0" fontId="6" fillId="0" borderId="10" xfId="52" applyFont="1" applyBorder="1" applyAlignment="1">
      <alignment horizontal="center" vertical="center"/>
      <protection/>
    </xf>
    <xf numFmtId="0" fontId="6" fillId="0" borderId="10" xfId="52" applyNumberFormat="1" applyFont="1" applyFill="1" applyBorder="1" applyAlignment="1" applyProtection="1">
      <alignment horizontal="justify" vertical="center" wrapText="1"/>
      <protection hidden="1"/>
    </xf>
    <xf numFmtId="0" fontId="6" fillId="0" borderId="10" xfId="52" applyNumberFormat="1" applyFont="1" applyFill="1" applyBorder="1" applyAlignment="1" applyProtection="1">
      <alignment horizontal="justify" wrapText="1"/>
      <protection hidden="1"/>
    </xf>
    <xf numFmtId="0" fontId="6" fillId="0" borderId="10" xfId="52" applyNumberFormat="1" applyFont="1" applyFill="1" applyBorder="1" applyAlignment="1" applyProtection="1">
      <alignment horizontal="left" wrapText="1"/>
      <protection hidden="1"/>
    </xf>
    <xf numFmtId="0" fontId="1" fillId="0" borderId="0" xfId="52" applyAlignment="1">
      <alignment vertical="center"/>
      <protection/>
    </xf>
    <xf numFmtId="0" fontId="6" fillId="0" borderId="0" xfId="0" applyFont="1" applyAlignment="1">
      <alignment horizontal="center" vertical="top"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84" fontId="6" fillId="0" borderId="10" xfId="52" applyNumberFormat="1" applyFont="1" applyFill="1" applyBorder="1" applyAlignment="1" applyProtection="1">
      <alignment horizontal="left" vertical="top" wrapText="1"/>
      <protection hidden="1"/>
    </xf>
    <xf numFmtId="184" fontId="6" fillId="0" borderId="10" xfId="52" applyNumberFormat="1" applyFont="1" applyFill="1" applyBorder="1" applyAlignment="1" applyProtection="1">
      <alignment horizontal="center" vertical="center"/>
      <protection hidden="1"/>
    </xf>
    <xf numFmtId="184" fontId="6" fillId="0" borderId="10" xfId="52" applyNumberFormat="1" applyFont="1" applyFill="1" applyBorder="1" applyAlignment="1" applyProtection="1">
      <alignment horizontal="left" vertical="top"/>
      <protection hidden="1"/>
    </xf>
    <xf numFmtId="0" fontId="6" fillId="0" borderId="10" xfId="52" applyNumberFormat="1" applyFont="1" applyFill="1" applyBorder="1" applyAlignment="1" applyProtection="1">
      <alignment vertical="center" wrapText="1"/>
      <protection hidden="1"/>
    </xf>
    <xf numFmtId="49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vertical="top" wrapText="1"/>
      <protection hidden="1"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5" fillId="0" borderId="10" xfId="52" applyNumberFormat="1" applyFont="1" applyFill="1" applyBorder="1" applyAlignment="1" applyProtection="1">
      <alignment horizontal="center" vertical="center"/>
      <protection hidden="1"/>
    </xf>
    <xf numFmtId="192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92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2" applyNumberFormat="1" applyFont="1" applyFill="1" applyAlignment="1" applyProtection="1">
      <alignment horizontal="right" vertical="top"/>
      <protection hidden="1"/>
    </xf>
    <xf numFmtId="0" fontId="6" fillId="0" borderId="0" xfId="52" applyFont="1" applyFill="1" applyAlignment="1" applyProtection="1">
      <alignment horizontal="center" vertical="top"/>
      <protection hidden="1"/>
    </xf>
    <xf numFmtId="0" fontId="6" fillId="0" borderId="10" xfId="52" applyFont="1" applyBorder="1" applyAlignment="1">
      <alignment vertical="top"/>
      <protection/>
    </xf>
    <xf numFmtId="0" fontId="6" fillId="0" borderId="0" xfId="0" applyFont="1" applyAlignment="1">
      <alignment horizontal="right" vertical="top"/>
    </xf>
    <xf numFmtId="0" fontId="2" fillId="0" borderId="0" xfId="52" applyFont="1" applyFill="1" applyAlignment="1" applyProtection="1">
      <alignment horizontal="center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view="pageBreakPreview" zoomScale="75" zoomScaleNormal="200" zoomScaleSheetLayoutView="75" workbookViewId="0" topLeftCell="A2">
      <pane ySplit="1" topLeftCell="A3" activePane="bottomLeft" state="frozen"/>
      <selection pane="topLeft" activeCell="A2" sqref="A2"/>
      <selection pane="bottomLeft" activeCell="R16" sqref="R16"/>
    </sheetView>
  </sheetViews>
  <sheetFormatPr defaultColWidth="9.00390625" defaultRowHeight="12.75"/>
  <cols>
    <col min="1" max="1" width="8.00390625" style="3" customWidth="1"/>
    <col min="2" max="2" width="52.125" style="8" customWidth="1"/>
    <col min="3" max="3" width="29.375" style="3" customWidth="1"/>
    <col min="4" max="4" width="19.25390625" style="3" customWidth="1"/>
    <col min="5" max="5" width="19.875" style="3" customWidth="1"/>
    <col min="6" max="6" width="14.75390625" style="3" customWidth="1"/>
    <col min="7" max="16384" width="9.125" style="3" customWidth="1"/>
  </cols>
  <sheetData>
    <row r="1" spans="2:6" ht="409.5" customHeight="1" hidden="1">
      <c r="B1" s="6"/>
      <c r="C1" s="1"/>
      <c r="D1" s="1"/>
      <c r="E1" s="1"/>
      <c r="F1" s="2"/>
    </row>
    <row r="2" spans="2:6" ht="15.75">
      <c r="B2" s="42"/>
      <c r="C2" s="45" t="s">
        <v>112</v>
      </c>
      <c r="D2" s="45"/>
      <c r="E2" s="45"/>
      <c r="F2" s="45"/>
    </row>
    <row r="3" spans="2:6" ht="15.75">
      <c r="B3" s="42"/>
      <c r="C3" s="45" t="s">
        <v>15</v>
      </c>
      <c r="D3" s="45"/>
      <c r="E3" s="45"/>
      <c r="F3" s="45"/>
    </row>
    <row r="4" spans="2:6" ht="15.75">
      <c r="B4" s="45" t="s">
        <v>27</v>
      </c>
      <c r="C4" s="45"/>
      <c r="D4" s="45"/>
      <c r="E4" s="45"/>
      <c r="F4" s="45"/>
    </row>
    <row r="5" spans="2:6" ht="15.75">
      <c r="B5" s="42"/>
      <c r="C5" s="45" t="s">
        <v>128</v>
      </c>
      <c r="D5" s="45"/>
      <c r="E5" s="45"/>
      <c r="F5" s="45"/>
    </row>
    <row r="6" spans="2:6" ht="48" customHeight="1">
      <c r="B6" s="13"/>
      <c r="C6" s="29"/>
      <c r="D6" s="29"/>
      <c r="E6" s="29"/>
      <c r="F6" s="29"/>
    </row>
    <row r="7" spans="1:6" s="5" customFormat="1" ht="15.75">
      <c r="A7" s="49" t="s">
        <v>3</v>
      </c>
      <c r="B7" s="49"/>
      <c r="C7" s="49"/>
      <c r="D7" s="49"/>
      <c r="E7" s="49"/>
      <c r="F7" s="49"/>
    </row>
    <row r="8" spans="1:6" ht="15.75">
      <c r="A8" s="49" t="s">
        <v>129</v>
      </c>
      <c r="B8" s="49"/>
      <c r="C8" s="49"/>
      <c r="D8" s="49"/>
      <c r="E8" s="49"/>
      <c r="F8" s="49"/>
    </row>
    <row r="9" spans="2:6" ht="33.75" customHeight="1">
      <c r="B9" s="15"/>
      <c r="C9" s="15"/>
      <c r="D9" s="15"/>
      <c r="E9" s="15"/>
      <c r="F9" s="15"/>
    </row>
    <row r="10" spans="2:6" ht="15.75">
      <c r="B10" s="13"/>
      <c r="C10" s="14"/>
      <c r="D10" s="14"/>
      <c r="E10" s="14"/>
      <c r="F10" s="43" t="s">
        <v>20</v>
      </c>
    </row>
    <row r="11" spans="1:6" ht="15.75" customHeight="1">
      <c r="A11" s="48" t="s">
        <v>30</v>
      </c>
      <c r="B11" s="48" t="s">
        <v>1</v>
      </c>
      <c r="C11" s="48" t="s">
        <v>0</v>
      </c>
      <c r="D11" s="48" t="s">
        <v>110</v>
      </c>
      <c r="E11" s="48" t="s">
        <v>111</v>
      </c>
      <c r="F11" s="48" t="s">
        <v>113</v>
      </c>
    </row>
    <row r="12" spans="1:6" ht="15" customHeight="1">
      <c r="A12" s="48"/>
      <c r="B12" s="48"/>
      <c r="C12" s="48"/>
      <c r="D12" s="48"/>
      <c r="E12" s="48"/>
      <c r="F12" s="48"/>
    </row>
    <row r="13" spans="1:6" ht="15.75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12">
        <v>6</v>
      </c>
    </row>
    <row r="14" spans="1:6" ht="14.25" customHeight="1">
      <c r="A14" s="24" t="s">
        <v>32</v>
      </c>
      <c r="B14" s="18" t="s">
        <v>31</v>
      </c>
      <c r="C14" s="9" t="s">
        <v>4</v>
      </c>
      <c r="D14" s="38">
        <f>D15+D22+D28+D35+D38+D46+D48+D44</f>
        <v>16994382.7</v>
      </c>
      <c r="E14" s="38">
        <f>E15+E22+E28+E35+E38+E46+E48+E44</f>
        <v>17034364.29</v>
      </c>
      <c r="F14" s="40">
        <f>E14/D14*100</f>
        <v>100.23526356152965</v>
      </c>
    </row>
    <row r="15" spans="1:7" ht="16.5" customHeight="1">
      <c r="A15" s="24" t="s">
        <v>34</v>
      </c>
      <c r="B15" s="26" t="s">
        <v>33</v>
      </c>
      <c r="C15" s="10" t="s">
        <v>5</v>
      </c>
      <c r="D15" s="30">
        <f>D16</f>
        <v>14807518</v>
      </c>
      <c r="E15" s="30">
        <f>E16</f>
        <v>14766729.069999998</v>
      </c>
      <c r="F15" s="41">
        <f aca="true" t="shared" si="0" ref="F15:F60">E15/D15*100</f>
        <v>99.72453904834016</v>
      </c>
      <c r="G15" s="28"/>
    </row>
    <row r="16" spans="1:6" ht="17.25" customHeight="1">
      <c r="A16" s="24" t="s">
        <v>36</v>
      </c>
      <c r="B16" s="17" t="s">
        <v>35</v>
      </c>
      <c r="C16" s="10" t="s">
        <v>6</v>
      </c>
      <c r="D16" s="30">
        <f>D17+D19+D20+D21</f>
        <v>14807518</v>
      </c>
      <c r="E16" s="30">
        <f>E17+E19+E20+E21</f>
        <v>14766729.069999998</v>
      </c>
      <c r="F16" s="41">
        <f t="shared" si="0"/>
        <v>99.72453904834016</v>
      </c>
    </row>
    <row r="17" spans="1:6" ht="94.5" customHeight="1">
      <c r="A17" s="24" t="s">
        <v>38</v>
      </c>
      <c r="B17" s="17" t="s">
        <v>37</v>
      </c>
      <c r="C17" s="10" t="s">
        <v>16</v>
      </c>
      <c r="D17" s="30">
        <v>14769197</v>
      </c>
      <c r="E17" s="30">
        <v>14701001.27</v>
      </c>
      <c r="F17" s="41">
        <f t="shared" si="0"/>
        <v>99.53825702236891</v>
      </c>
    </row>
    <row r="18" spans="1:6" ht="81" customHeight="1" hidden="1">
      <c r="A18" s="24" t="s">
        <v>39</v>
      </c>
      <c r="B18" s="19" t="s">
        <v>78</v>
      </c>
      <c r="C18" s="11" t="s">
        <v>19</v>
      </c>
      <c r="D18" s="30" t="e">
        <f>#REF!+#REF!</f>
        <v>#REF!</v>
      </c>
      <c r="E18" s="30"/>
      <c r="F18" s="41" t="e">
        <f t="shared" si="0"/>
        <v>#REF!</v>
      </c>
    </row>
    <row r="19" spans="1:6" ht="81" customHeight="1">
      <c r="A19" s="24" t="s">
        <v>107</v>
      </c>
      <c r="B19" s="19" t="s">
        <v>37</v>
      </c>
      <c r="C19" s="10" t="s">
        <v>134</v>
      </c>
      <c r="D19" s="30">
        <v>1639</v>
      </c>
      <c r="E19" s="30">
        <v>1638.74</v>
      </c>
      <c r="F19" s="41">
        <f t="shared" si="0"/>
        <v>99.98413666870043</v>
      </c>
    </row>
    <row r="20" spans="1:6" ht="62.25" customHeight="1">
      <c r="A20" s="24" t="s">
        <v>131</v>
      </c>
      <c r="B20" s="19" t="s">
        <v>108</v>
      </c>
      <c r="C20" s="11" t="s">
        <v>19</v>
      </c>
      <c r="D20" s="30">
        <v>2682</v>
      </c>
      <c r="E20" s="30">
        <v>5559.36</v>
      </c>
      <c r="F20" s="41">
        <f t="shared" si="0"/>
        <v>207.28411633109621</v>
      </c>
    </row>
    <row r="21" spans="1:6" ht="164.25" customHeight="1">
      <c r="A21" s="24" t="s">
        <v>133</v>
      </c>
      <c r="B21" s="19" t="s">
        <v>132</v>
      </c>
      <c r="C21" s="11" t="s">
        <v>130</v>
      </c>
      <c r="D21" s="30">
        <v>34000</v>
      </c>
      <c r="E21" s="30">
        <v>58529.7</v>
      </c>
      <c r="F21" s="41">
        <f t="shared" si="0"/>
        <v>172.14617647058822</v>
      </c>
    </row>
    <row r="22" spans="1:6" ht="48" customHeight="1">
      <c r="A22" s="24" t="s">
        <v>41</v>
      </c>
      <c r="B22" s="27" t="s">
        <v>40</v>
      </c>
      <c r="C22" s="11" t="s">
        <v>21</v>
      </c>
      <c r="D22" s="30">
        <f>D23</f>
        <v>786000</v>
      </c>
      <c r="E22" s="30">
        <f>E23</f>
        <v>758686.9099999999</v>
      </c>
      <c r="F22" s="41">
        <f t="shared" si="0"/>
        <v>96.52505216284986</v>
      </c>
    </row>
    <row r="23" spans="1:6" ht="48.75" customHeight="1">
      <c r="A23" s="24" t="s">
        <v>43</v>
      </c>
      <c r="B23" s="20" t="s">
        <v>42</v>
      </c>
      <c r="C23" s="11" t="s">
        <v>22</v>
      </c>
      <c r="D23" s="30">
        <f>D24+D25+D26+D27</f>
        <v>786000</v>
      </c>
      <c r="E23" s="30">
        <f>E24+E25+E26+E27</f>
        <v>758686.9099999999</v>
      </c>
      <c r="F23" s="41">
        <f t="shared" si="0"/>
        <v>96.52505216284986</v>
      </c>
    </row>
    <row r="24" spans="1:6" ht="142.5" customHeight="1">
      <c r="A24" s="24" t="s">
        <v>44</v>
      </c>
      <c r="B24" s="19" t="s">
        <v>94</v>
      </c>
      <c r="C24" s="11" t="s">
        <v>95</v>
      </c>
      <c r="D24" s="30">
        <v>362340</v>
      </c>
      <c r="E24" s="30">
        <v>350255.06</v>
      </c>
      <c r="F24" s="41">
        <f t="shared" si="0"/>
        <v>96.66475133852182</v>
      </c>
    </row>
    <row r="25" spans="1:6" ht="160.5" customHeight="1">
      <c r="A25" s="24" t="s">
        <v>45</v>
      </c>
      <c r="B25" s="19" t="s">
        <v>96</v>
      </c>
      <c r="C25" s="11" t="s">
        <v>97</v>
      </c>
      <c r="D25" s="30">
        <v>1820</v>
      </c>
      <c r="E25" s="30">
        <v>2463.29</v>
      </c>
      <c r="F25" s="41">
        <f t="shared" si="0"/>
        <v>135.3456043956044</v>
      </c>
    </row>
    <row r="26" spans="1:6" ht="150" customHeight="1">
      <c r="A26" s="24" t="s">
        <v>79</v>
      </c>
      <c r="B26" s="19" t="s">
        <v>98</v>
      </c>
      <c r="C26" s="11" t="s">
        <v>99</v>
      </c>
      <c r="D26" s="30">
        <v>471950</v>
      </c>
      <c r="E26" s="30">
        <v>465696.04</v>
      </c>
      <c r="F26" s="41">
        <f t="shared" si="0"/>
        <v>98.67486810043437</v>
      </c>
    </row>
    <row r="27" spans="1:6" ht="144.75" customHeight="1">
      <c r="A27" s="24" t="s">
        <v>80</v>
      </c>
      <c r="B27" s="19" t="s">
        <v>100</v>
      </c>
      <c r="C27" s="11" t="s">
        <v>101</v>
      </c>
      <c r="D27" s="30">
        <v>-50110</v>
      </c>
      <c r="E27" s="30">
        <v>-59727.48</v>
      </c>
      <c r="F27" s="41">
        <f t="shared" si="0"/>
        <v>119.19273598084214</v>
      </c>
    </row>
    <row r="28" spans="1:6" ht="23.25" customHeight="1">
      <c r="A28" s="24" t="s">
        <v>47</v>
      </c>
      <c r="B28" s="20" t="s">
        <v>46</v>
      </c>
      <c r="C28" s="10" t="s">
        <v>7</v>
      </c>
      <c r="D28" s="30">
        <f>D29+D32+D31</f>
        <v>184200</v>
      </c>
      <c r="E28" s="30">
        <f>E29+E32+E31</f>
        <v>268063.56999999995</v>
      </c>
      <c r="F28" s="41">
        <f t="shared" si="0"/>
        <v>145.52853963083604</v>
      </c>
    </row>
    <row r="29" spans="1:6" ht="20.25" customHeight="1">
      <c r="A29" s="24" t="s">
        <v>49</v>
      </c>
      <c r="B29" s="20" t="s">
        <v>48</v>
      </c>
      <c r="C29" s="10" t="s">
        <v>8</v>
      </c>
      <c r="D29" s="30">
        <f>D30</f>
        <v>130000</v>
      </c>
      <c r="E29" s="30">
        <f>E30</f>
        <v>191500.52</v>
      </c>
      <c r="F29" s="41">
        <f t="shared" si="0"/>
        <v>147.3080923076923</v>
      </c>
    </row>
    <row r="30" spans="1:6" ht="64.5" customHeight="1">
      <c r="A30" s="24" t="s">
        <v>51</v>
      </c>
      <c r="B30" s="19" t="s">
        <v>50</v>
      </c>
      <c r="C30" s="10" t="s">
        <v>24</v>
      </c>
      <c r="D30" s="30">
        <v>130000</v>
      </c>
      <c r="E30" s="30">
        <v>191500.52</v>
      </c>
      <c r="F30" s="41">
        <f t="shared" si="0"/>
        <v>147.3080923076923</v>
      </c>
    </row>
    <row r="31" spans="1:6" ht="30.75" customHeight="1">
      <c r="A31" s="24" t="s">
        <v>53</v>
      </c>
      <c r="B31" s="19" t="s">
        <v>114</v>
      </c>
      <c r="C31" s="10" t="s">
        <v>115</v>
      </c>
      <c r="D31" s="30">
        <v>44000</v>
      </c>
      <c r="E31" s="30">
        <v>50967.59</v>
      </c>
      <c r="F31" s="41">
        <f t="shared" si="0"/>
        <v>115.83543181818182</v>
      </c>
    </row>
    <row r="32" spans="1:6" ht="18" customHeight="1">
      <c r="A32" s="24" t="s">
        <v>116</v>
      </c>
      <c r="B32" s="20" t="s">
        <v>52</v>
      </c>
      <c r="C32" s="10" t="s">
        <v>9</v>
      </c>
      <c r="D32" s="30">
        <f>D33+D34</f>
        <v>10200</v>
      </c>
      <c r="E32" s="30">
        <f>E33+E34</f>
        <v>25595.46</v>
      </c>
      <c r="F32" s="41">
        <f t="shared" si="0"/>
        <v>250.93588235294115</v>
      </c>
    </row>
    <row r="33" spans="1:6" ht="48.75" customHeight="1">
      <c r="A33" s="24" t="s">
        <v>117</v>
      </c>
      <c r="B33" s="19" t="s">
        <v>54</v>
      </c>
      <c r="C33" s="10" t="s">
        <v>25</v>
      </c>
      <c r="D33" s="30">
        <v>2600</v>
      </c>
      <c r="E33" s="30">
        <v>18077</v>
      </c>
      <c r="F33" s="41">
        <f t="shared" si="0"/>
        <v>695.2692307692308</v>
      </c>
    </row>
    <row r="34" spans="1:6" ht="45.75" customHeight="1">
      <c r="A34" s="24" t="s">
        <v>118</v>
      </c>
      <c r="B34" s="19" t="s">
        <v>55</v>
      </c>
      <c r="C34" s="10" t="s">
        <v>26</v>
      </c>
      <c r="D34" s="30">
        <v>7600</v>
      </c>
      <c r="E34" s="30">
        <v>7518.46</v>
      </c>
      <c r="F34" s="41">
        <f t="shared" si="0"/>
        <v>98.9271052631579</v>
      </c>
    </row>
    <row r="35" spans="1:6" ht="26.25" customHeight="1">
      <c r="A35" s="24" t="s">
        <v>57</v>
      </c>
      <c r="B35" s="20" t="s">
        <v>56</v>
      </c>
      <c r="C35" s="10" t="s">
        <v>10</v>
      </c>
      <c r="D35" s="30">
        <f>D36</f>
        <v>30000</v>
      </c>
      <c r="E35" s="30">
        <f>E36</f>
        <v>30700</v>
      </c>
      <c r="F35" s="41">
        <f t="shared" si="0"/>
        <v>102.33333333333334</v>
      </c>
    </row>
    <row r="36" spans="1:6" ht="62.25" customHeight="1">
      <c r="A36" s="24" t="s">
        <v>59</v>
      </c>
      <c r="B36" s="20" t="s">
        <v>58</v>
      </c>
      <c r="C36" s="10" t="s">
        <v>11</v>
      </c>
      <c r="D36" s="30">
        <f>D37</f>
        <v>30000</v>
      </c>
      <c r="E36" s="30">
        <f>E37</f>
        <v>30700</v>
      </c>
      <c r="F36" s="41">
        <f t="shared" si="0"/>
        <v>102.33333333333334</v>
      </c>
    </row>
    <row r="37" spans="1:6" ht="96" customHeight="1">
      <c r="A37" s="24" t="s">
        <v>61</v>
      </c>
      <c r="B37" s="20" t="s">
        <v>60</v>
      </c>
      <c r="C37" s="10" t="s">
        <v>12</v>
      </c>
      <c r="D37" s="30">
        <v>30000</v>
      </c>
      <c r="E37" s="30">
        <v>30700</v>
      </c>
      <c r="F37" s="41">
        <f t="shared" si="0"/>
        <v>102.33333333333334</v>
      </c>
    </row>
    <row r="38" spans="1:6" ht="73.5" customHeight="1">
      <c r="A38" s="24" t="s">
        <v>63</v>
      </c>
      <c r="B38" s="25" t="s">
        <v>62</v>
      </c>
      <c r="C38" s="10" t="s">
        <v>13</v>
      </c>
      <c r="D38" s="30">
        <f>D39+D41</f>
        <v>1150000</v>
      </c>
      <c r="E38" s="30">
        <f>E39+E41</f>
        <v>1173520.04</v>
      </c>
      <c r="F38" s="41">
        <f t="shared" si="0"/>
        <v>102.04522086956523</v>
      </c>
    </row>
    <row r="39" spans="1:6" ht="108.75" customHeight="1">
      <c r="A39" s="24" t="s">
        <v>64</v>
      </c>
      <c r="B39" s="25" t="s">
        <v>92</v>
      </c>
      <c r="C39" s="10" t="s">
        <v>28</v>
      </c>
      <c r="D39" s="30">
        <f>D40</f>
        <v>1000000</v>
      </c>
      <c r="E39" s="30">
        <f>E40</f>
        <v>1060842.61</v>
      </c>
      <c r="F39" s="41">
        <f t="shared" si="0"/>
        <v>106.08426100000001</v>
      </c>
    </row>
    <row r="40" spans="1:6" ht="51" customHeight="1">
      <c r="A40" s="24" t="s">
        <v>65</v>
      </c>
      <c r="B40" s="19" t="s">
        <v>81</v>
      </c>
      <c r="C40" s="10" t="s">
        <v>29</v>
      </c>
      <c r="D40" s="30">
        <v>1000000</v>
      </c>
      <c r="E40" s="30">
        <v>1060842.61</v>
      </c>
      <c r="F40" s="41">
        <f t="shared" si="0"/>
        <v>106.08426100000001</v>
      </c>
    </row>
    <row r="41" spans="1:6" ht="98.25" customHeight="1">
      <c r="A41" s="24" t="s">
        <v>83</v>
      </c>
      <c r="B41" s="17" t="s">
        <v>66</v>
      </c>
      <c r="C41" s="10" t="s">
        <v>23</v>
      </c>
      <c r="D41" s="30">
        <f>D42</f>
        <v>150000</v>
      </c>
      <c r="E41" s="30">
        <f>E42</f>
        <v>112677.43</v>
      </c>
      <c r="F41" s="41">
        <f t="shared" si="0"/>
        <v>75.11828666666666</v>
      </c>
    </row>
    <row r="42" spans="1:6" ht="95.25" customHeight="1">
      <c r="A42" s="24" t="s">
        <v>84</v>
      </c>
      <c r="B42" s="19" t="s">
        <v>82</v>
      </c>
      <c r="C42" s="10" t="s">
        <v>17</v>
      </c>
      <c r="D42" s="30">
        <v>150000</v>
      </c>
      <c r="E42" s="30">
        <v>112677.43</v>
      </c>
      <c r="F42" s="41">
        <f t="shared" si="0"/>
        <v>75.11828666666666</v>
      </c>
    </row>
    <row r="43" spans="1:6" ht="114" customHeight="1" hidden="1">
      <c r="A43" s="21"/>
      <c r="B43" s="25" t="s">
        <v>18</v>
      </c>
      <c r="C43" s="10" t="s">
        <v>17</v>
      </c>
      <c r="D43" s="30" t="e">
        <f>#REF!+#REF!</f>
        <v>#REF!</v>
      </c>
      <c r="E43" s="30"/>
      <c r="F43" s="41" t="e">
        <f t="shared" si="0"/>
        <v>#REF!</v>
      </c>
    </row>
    <row r="44" spans="1:6" ht="51" customHeight="1">
      <c r="A44" s="21"/>
      <c r="B44" s="25" t="s">
        <v>135</v>
      </c>
      <c r="C44" s="10" t="s">
        <v>136</v>
      </c>
      <c r="D44" s="30">
        <f>D45</f>
        <v>162.83</v>
      </c>
      <c r="E44" s="30">
        <f>E45</f>
        <v>162.83</v>
      </c>
      <c r="F44" s="41">
        <f t="shared" si="0"/>
        <v>100</v>
      </c>
    </row>
    <row r="45" spans="1:6" ht="48" customHeight="1">
      <c r="A45" s="21"/>
      <c r="B45" s="25" t="s">
        <v>137</v>
      </c>
      <c r="C45" s="10" t="s">
        <v>138</v>
      </c>
      <c r="D45" s="30">
        <v>162.83</v>
      </c>
      <c r="E45" s="30">
        <v>162.83</v>
      </c>
      <c r="F45" s="41">
        <f t="shared" si="0"/>
        <v>100</v>
      </c>
    </row>
    <row r="46" spans="1:6" ht="38.25" customHeight="1">
      <c r="A46" s="44" t="s">
        <v>123</v>
      </c>
      <c r="B46" s="25" t="s">
        <v>119</v>
      </c>
      <c r="C46" s="10" t="s">
        <v>120</v>
      </c>
      <c r="D46" s="30">
        <f>D47</f>
        <v>0</v>
      </c>
      <c r="E46" s="30">
        <f>E47</f>
        <v>0</v>
      </c>
      <c r="F46" s="41">
        <v>0</v>
      </c>
    </row>
    <row r="47" spans="1:6" ht="131.25" customHeight="1">
      <c r="A47" s="44" t="s">
        <v>124</v>
      </c>
      <c r="B47" s="25" t="s">
        <v>121</v>
      </c>
      <c r="C47" s="10" t="s">
        <v>122</v>
      </c>
      <c r="D47" s="30">
        <v>0</v>
      </c>
      <c r="E47" s="30">
        <v>0</v>
      </c>
      <c r="F47" s="41">
        <v>0</v>
      </c>
    </row>
    <row r="48" spans="1:6" ht="42" customHeight="1">
      <c r="A48" s="44" t="s">
        <v>125</v>
      </c>
      <c r="B48" s="25" t="s">
        <v>126</v>
      </c>
      <c r="C48" s="10" t="s">
        <v>127</v>
      </c>
      <c r="D48" s="30">
        <v>36501.87</v>
      </c>
      <c r="E48" s="30">
        <v>36501.87</v>
      </c>
      <c r="F48" s="41">
        <f t="shared" si="0"/>
        <v>100</v>
      </c>
    </row>
    <row r="49" spans="1:6" ht="22.5" customHeight="1">
      <c r="A49" s="22" t="s">
        <v>67</v>
      </c>
      <c r="B49" s="23" t="s">
        <v>68</v>
      </c>
      <c r="C49" s="9" t="s">
        <v>69</v>
      </c>
      <c r="D49" s="39">
        <f>D50</f>
        <v>33694387.445</v>
      </c>
      <c r="E49" s="39">
        <f>E50</f>
        <v>33694387.45</v>
      </c>
      <c r="F49" s="40">
        <f t="shared" si="0"/>
        <v>100.00000001483929</v>
      </c>
    </row>
    <row r="50" spans="1:6" ht="49.5" customHeight="1">
      <c r="A50" s="24" t="s">
        <v>70</v>
      </c>
      <c r="B50" s="20" t="s">
        <v>85</v>
      </c>
      <c r="C50" s="10" t="s">
        <v>14</v>
      </c>
      <c r="D50" s="30">
        <f>D51+D54+D58+D53</f>
        <v>33694387.445</v>
      </c>
      <c r="E50" s="30">
        <f>E51+E54+E58+E53</f>
        <v>33694387.45</v>
      </c>
      <c r="F50" s="41">
        <f t="shared" si="0"/>
        <v>100.00000001483929</v>
      </c>
    </row>
    <row r="51" spans="1:6" ht="36.75" customHeight="1">
      <c r="A51" s="24" t="s">
        <v>71</v>
      </c>
      <c r="B51" s="25" t="s">
        <v>72</v>
      </c>
      <c r="C51" s="11" t="s">
        <v>86</v>
      </c>
      <c r="D51" s="30">
        <f>D52</f>
        <v>9511300</v>
      </c>
      <c r="E51" s="30">
        <f>E52</f>
        <v>9511300</v>
      </c>
      <c r="F51" s="41">
        <f t="shared" si="0"/>
        <v>100</v>
      </c>
    </row>
    <row r="52" spans="1:6" ht="33.75" customHeight="1">
      <c r="A52" s="24" t="s">
        <v>73</v>
      </c>
      <c r="B52" s="17" t="s">
        <v>74</v>
      </c>
      <c r="C52" s="10" t="s">
        <v>87</v>
      </c>
      <c r="D52" s="30">
        <v>9511300</v>
      </c>
      <c r="E52" s="30">
        <v>9511300</v>
      </c>
      <c r="F52" s="41">
        <f t="shared" si="0"/>
        <v>100</v>
      </c>
    </row>
    <row r="53" spans="1:6" ht="33.75" customHeight="1">
      <c r="A53" s="24" t="s">
        <v>75</v>
      </c>
      <c r="B53" s="19" t="s">
        <v>139</v>
      </c>
      <c r="C53" s="35" t="s">
        <v>140</v>
      </c>
      <c r="D53" s="30">
        <v>20568700.445</v>
      </c>
      <c r="E53" s="30">
        <v>20568700.45</v>
      </c>
      <c r="F53" s="41">
        <f t="shared" si="0"/>
        <v>100.00000002430878</v>
      </c>
    </row>
    <row r="54" spans="1:6" ht="37.5" customHeight="1">
      <c r="A54" s="24" t="s">
        <v>141</v>
      </c>
      <c r="B54" s="25" t="s">
        <v>93</v>
      </c>
      <c r="C54" s="11" t="s">
        <v>88</v>
      </c>
      <c r="D54" s="30">
        <f>D55+D56+D57</f>
        <v>513549.34</v>
      </c>
      <c r="E54" s="30">
        <f>E55+E56+E57</f>
        <v>513549.34</v>
      </c>
      <c r="F54" s="41">
        <f t="shared" si="0"/>
        <v>100</v>
      </c>
    </row>
    <row r="55" spans="1:6" ht="46.5" customHeight="1">
      <c r="A55" s="24" t="s">
        <v>142</v>
      </c>
      <c r="B55" s="34" t="s">
        <v>105</v>
      </c>
      <c r="C55" s="35" t="s">
        <v>106</v>
      </c>
      <c r="D55" s="30">
        <v>6100</v>
      </c>
      <c r="E55" s="30">
        <v>6100</v>
      </c>
      <c r="F55" s="41">
        <f t="shared" si="0"/>
        <v>100</v>
      </c>
    </row>
    <row r="56" spans="1:6" ht="45.75" customHeight="1">
      <c r="A56" s="24" t="s">
        <v>143</v>
      </c>
      <c r="B56" s="34" t="s">
        <v>77</v>
      </c>
      <c r="C56" s="36" t="s">
        <v>90</v>
      </c>
      <c r="D56" s="30">
        <v>480249.34</v>
      </c>
      <c r="E56" s="30">
        <v>480249.34</v>
      </c>
      <c r="F56" s="41">
        <f t="shared" si="0"/>
        <v>100</v>
      </c>
    </row>
    <row r="57" spans="1:6" ht="49.5" customHeight="1">
      <c r="A57" s="24" t="s">
        <v>144</v>
      </c>
      <c r="B57" s="37" t="s">
        <v>76</v>
      </c>
      <c r="C57" s="35" t="s">
        <v>89</v>
      </c>
      <c r="D57" s="30">
        <v>27200</v>
      </c>
      <c r="E57" s="30">
        <v>27200</v>
      </c>
      <c r="F57" s="41">
        <f t="shared" si="0"/>
        <v>100</v>
      </c>
    </row>
    <row r="58" spans="1:6" ht="22.5" customHeight="1">
      <c r="A58" s="24" t="s">
        <v>145</v>
      </c>
      <c r="B58" s="33" t="s">
        <v>103</v>
      </c>
      <c r="C58" s="32" t="s">
        <v>104</v>
      </c>
      <c r="D58" s="30">
        <f>D59</f>
        <v>3100837.66</v>
      </c>
      <c r="E58" s="30">
        <f>E59</f>
        <v>3100837.66</v>
      </c>
      <c r="F58" s="41">
        <f t="shared" si="0"/>
        <v>100</v>
      </c>
    </row>
    <row r="59" spans="1:6" ht="31.5">
      <c r="A59" s="24" t="s">
        <v>146</v>
      </c>
      <c r="B59" s="31" t="s">
        <v>109</v>
      </c>
      <c r="C59" s="32" t="s">
        <v>102</v>
      </c>
      <c r="D59" s="30">
        <v>3100837.66</v>
      </c>
      <c r="E59" s="30">
        <v>3100837.66</v>
      </c>
      <c r="F59" s="41">
        <f t="shared" si="0"/>
        <v>100</v>
      </c>
    </row>
    <row r="60" spans="1:6" ht="15.75" customHeight="1">
      <c r="A60" s="47" t="s">
        <v>91</v>
      </c>
      <c r="B60" s="47"/>
      <c r="C60" s="47"/>
      <c r="D60" s="39">
        <f>D49+D14</f>
        <v>50688770.144999996</v>
      </c>
      <c r="E60" s="39">
        <f>E49+E14</f>
        <v>50728751.74</v>
      </c>
      <c r="F60" s="40">
        <f t="shared" si="0"/>
        <v>100.07887663260647</v>
      </c>
    </row>
    <row r="61" spans="2:6" ht="15.75" customHeight="1">
      <c r="B61" s="7"/>
      <c r="C61" s="16"/>
      <c r="D61" s="16"/>
      <c r="E61" s="16"/>
      <c r="F61" s="4"/>
    </row>
    <row r="62" spans="2:6" ht="15.75" customHeight="1">
      <c r="B62" s="46" t="s">
        <v>2</v>
      </c>
      <c r="C62" s="46"/>
      <c r="D62" s="46"/>
      <c r="E62" s="46"/>
      <c r="F62" s="46"/>
    </row>
    <row r="63" spans="2:6" ht="11.25" customHeight="1">
      <c r="B63" s="7"/>
      <c r="C63" s="4"/>
      <c r="D63" s="4"/>
      <c r="E63" s="4"/>
      <c r="F63" s="4"/>
    </row>
    <row r="64" spans="2:6" ht="11.25" customHeight="1">
      <c r="B64" s="7"/>
      <c r="C64" s="4"/>
      <c r="D64" s="4"/>
      <c r="E64" s="4"/>
      <c r="F64" s="4"/>
    </row>
  </sheetData>
  <sheetProtection/>
  <mergeCells count="14">
    <mergeCell ref="E11:E12"/>
    <mergeCell ref="B11:B12"/>
    <mergeCell ref="C11:C12"/>
    <mergeCell ref="F11:F12"/>
    <mergeCell ref="C2:F2"/>
    <mergeCell ref="B62:F62"/>
    <mergeCell ref="A60:C60"/>
    <mergeCell ref="C3:F3"/>
    <mergeCell ref="A11:A12"/>
    <mergeCell ref="B4:F4"/>
    <mergeCell ref="C5:F5"/>
    <mergeCell ref="A8:F8"/>
    <mergeCell ref="A7:F7"/>
    <mergeCell ref="D11:D12"/>
  </mergeCells>
  <printOptions/>
  <pageMargins left="1.1023622047244095" right="0.5905511811023623" top="0.984251968503937" bottom="0.7874015748031497" header="0.31496062992125984" footer="0.31496062992125984"/>
  <pageSetup firstPageNumber="3" useFirstPageNumber="1" fitToHeight="0" horizontalDpi="600" verticalDpi="600" orientation="portrait" paperSize="9" scale="55" r:id="rId3"/>
  <headerFooter alignWithMargins="0">
    <oddHeader>&amp;C&amp;P</oddHeader>
  </headerFooter>
  <rowBreaks count="1" manualBreakCount="1">
    <brk id="26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Тарасова Виктория Викторовна</cp:lastModifiedBy>
  <cp:lastPrinted>2022-03-30T10:27:33Z</cp:lastPrinted>
  <dcterms:created xsi:type="dcterms:W3CDTF">2008-10-23T07:29:54Z</dcterms:created>
  <dcterms:modified xsi:type="dcterms:W3CDTF">2022-03-30T10:27:34Z</dcterms:modified>
  <cp:category/>
  <cp:version/>
  <cp:contentType/>
  <cp:contentStatus/>
</cp:coreProperties>
</file>